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skli\Downloads\"/>
    </mc:Choice>
  </mc:AlternateContent>
  <xr:revisionPtr revIDLastSave="0" documentId="8_{F5C7F918-AAD6-4413-ACC1-1CD177FA9ED9}" xr6:coauthVersionLast="47" xr6:coauthVersionMax="47" xr10:uidLastSave="{00000000-0000-0000-0000-000000000000}"/>
  <bookViews>
    <workbookView xWindow="-108" yWindow="-108" windowWidth="23256" windowHeight="12456" xr2:uid="{637D3FC1-712F-4C2A-81DB-A72883ACF7E9}"/>
  </bookViews>
  <sheets>
    <sheet name="Guide" sheetId="2" r:id="rId1"/>
    <sheet name="Calculato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37" i="1" l="1"/>
  <c r="D34" i="1"/>
  <c r="D35" i="1"/>
  <c r="D36" i="1"/>
  <c r="D33" i="1"/>
  <c r="D32" i="1"/>
  <c r="C36" i="1"/>
  <c r="E26" i="1"/>
  <c r="F26" i="1" s="1"/>
  <c r="E27" i="1"/>
  <c r="F27" i="1" s="1"/>
  <c r="E28" i="1"/>
  <c r="F28" i="1" s="1"/>
  <c r="E23" i="1"/>
  <c r="F23" i="1" s="1"/>
  <c r="C16" i="1"/>
  <c r="C17" i="1"/>
  <c r="C37" i="1" s="1"/>
  <c r="C13" i="1"/>
  <c r="C33" i="1" s="1"/>
  <c r="C14" i="1"/>
  <c r="C34" i="1" s="1"/>
  <c r="C15" i="1"/>
  <c r="C35" i="1" s="1"/>
  <c r="E35" i="1" s="1"/>
  <c r="F35" i="1" s="1"/>
  <c r="C12" i="1"/>
  <c r="C32" i="1" s="1"/>
  <c r="E24" i="1"/>
  <c r="F24" i="1" s="1"/>
  <c r="E25" i="1"/>
  <c r="F25" i="1" s="1"/>
  <c r="E7" i="1"/>
  <c r="D9" i="1"/>
  <c r="E9" i="1" s="1"/>
  <c r="D8" i="1"/>
  <c r="E8" i="1" s="1"/>
  <c r="E36" i="1" l="1"/>
  <c r="F36" i="1" s="1"/>
  <c r="E34" i="1"/>
  <c r="F34" i="1" s="1"/>
  <c r="E33" i="1"/>
  <c r="F33" i="1" s="1"/>
  <c r="E37" i="1"/>
  <c r="F37" i="1" s="1"/>
  <c r="E32" i="1"/>
  <c r="F32" i="1" s="1"/>
  <c r="C39" i="1" s="1"/>
</calcChain>
</file>

<file path=xl/sharedStrings.xml><?xml version="1.0" encoding="utf-8"?>
<sst xmlns="http://schemas.openxmlformats.org/spreadsheetml/2006/main" count="45" uniqueCount="33">
  <si>
    <t>Overrun</t>
  </si>
  <si>
    <t>Serving cost</t>
  </si>
  <si>
    <t xml:space="preserve">Cost of softserve base based on overrun </t>
  </si>
  <si>
    <t>Serving</t>
  </si>
  <si>
    <t>Cost of softserve mix per liter</t>
  </si>
  <si>
    <t>Daily servings</t>
  </si>
  <si>
    <t>Number of open days a month</t>
  </si>
  <si>
    <t>Daily sales total</t>
  </si>
  <si>
    <t>Sales total (Revenue)</t>
  </si>
  <si>
    <t xml:space="preserve">Costs </t>
  </si>
  <si>
    <t>Cost per item</t>
  </si>
  <si>
    <t>Softserve base used per serving (ml)</t>
  </si>
  <si>
    <t>Softserve base</t>
  </si>
  <si>
    <t>Cone/cup</t>
  </si>
  <si>
    <t>Fixed costs</t>
  </si>
  <si>
    <t>Toppings/other ingredients</t>
  </si>
  <si>
    <t>Cost</t>
  </si>
  <si>
    <t>Daily costs total</t>
  </si>
  <si>
    <t>Monthly total sales</t>
  </si>
  <si>
    <t>Monthly total costs</t>
  </si>
  <si>
    <t>MONTHLY PROFIT</t>
  </si>
  <si>
    <t>80ml cup</t>
  </si>
  <si>
    <t>80ml cone</t>
  </si>
  <si>
    <t>110g cup</t>
  </si>
  <si>
    <t>110g cone</t>
  </si>
  <si>
    <t>150g cup</t>
  </si>
  <si>
    <t>150g cone</t>
  </si>
  <si>
    <t>Total Cost</t>
  </si>
  <si>
    <t>Sales price (ex. VAT)</t>
  </si>
  <si>
    <t>80g cup</t>
  </si>
  <si>
    <t>80g cone</t>
  </si>
  <si>
    <t>Serving size (g)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</si>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</sst>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E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1" fontId="5" fillId="0" borderId="1" xfId="0" applyNumberFormat="1" applyFont="1" applyBorder="1"/>
    <xf numFmtId="2" fontId="5" fillId="0" borderId="1" xfId="0" applyNumberFormat="1" applyFont="1" applyBorder="1"/>
    <xf numFmtId="9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0" fontId="5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8" fillId="0" borderId="1" xfId="1" applyNumberFormat="1" applyFont="1" applyBorder="1"/>
    <xf numFmtId="0" fontId="5" fillId="2" borderId="1" xfId="0" applyFont="1" applyFill="1" applyBorder="1"/>
    <xf numFmtId="9" fontId="5" fillId="2" borderId="1" xfId="0" applyNumberFormat="1" applyFont="1" applyFill="1" applyBorder="1"/>
    <xf numFmtId="0" fontId="5" fillId="2" borderId="0" xfId="0" applyFont="1" applyFill="1"/>
    <xf numFmtId="2" fontId="5" fillId="2" borderId="1" xfId="0" applyNumberFormat="1" applyFont="1" applyFill="1" applyBorder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E5F5"/>
      <color rgb="FFFFE5FF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107950</xdr:rowOff>
    </xdr:from>
    <xdr:to>
      <xdr:col>9</xdr:col>
      <xdr:colOff>563638</xdr:colOff>
      <xdr:row>26</xdr:row>
      <xdr:rowOff>148605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1DDFF8-E32C-465B-ADD2-FEEA4FDF701D}"/>
            </a:ext>
          </a:extLst>
        </xdr:cNvPr>
        <xdr:cNvSpPr txBox="1"/>
      </xdr:nvSpPr>
      <xdr:spPr>
        <a:xfrm>
          <a:off x="1352550" y="476250"/>
          <a:ext cx="4697488" cy="4460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 b="1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Μεγιστοποιήστε το κέρδος σας</a:t>
          </a:r>
          <a:r>
            <a:rPr lang="en-GB" sz="1400" b="1"/>
            <a:t>!</a:t>
          </a:r>
          <a:endParaRPr lang="en-GB" sz="1400"/>
        </a:p>
        <a:p>
          <a:pPr algn="ctr"/>
          <a:r>
            <a:rPr lang="en-GB" sz="1200" b="0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Αυτό το εργαλείο προορίζεται για να σας βοηθήσει να υπολογίσετε τι μπορεί να προσφέρει το </a:t>
          </a:r>
          <a:r>
            <a:rPr lang="en-GB" sz="1200" b="1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Soft Serve </a:t>
          </a:r>
          <a:r>
            <a:rPr lang="en-GB" sz="1200" b="0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στην επιχείρησή σας. Το έχουμε διατηρήσει απλό, συμπεριλαμβάνοντας μόνο το προϊόν μας, ένα πιθανό κυπελλάκι ή χωνάκι σερβιρίσματος, τα συστατικά γεύσης και τις επικαλύψεις (toppings).</a:t>
          </a:r>
        </a:p>
        <a:p>
          <a:pPr algn="ctr"/>
          <a:r>
            <a:rPr lang="en-GB" sz="1400" b="1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Υπερδιόγκωση (Overrun)</a:t>
          </a:r>
        </a:p>
        <a:p>
          <a:pPr algn="ctr"/>
          <a:r>
            <a:rPr lang="en-GB" sz="1200" b="0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Η ρύθμιση υπερδιόγκωσης που θα επιλέξετε για τη μηχανή σας θα επηρεάσει σημαντικά τον τζίρο σας. Ωστόσο, η προσθήκη υπερβολικής ποσότητας αέρα στο soft serve επηρεάζει την ποιότητα του προϊόντος που σερβίρετε. Υψηλότερη υπερδιόγκωση δημιουργεί ένα πιο αφράτο soft serve, αλλά μπορεί να αραιώσει τη γεύση του.</a:t>
          </a:r>
        </a:p>
        <a:p>
          <a:pPr marL="0" indent="0" algn="ctr"/>
          <a:r>
            <a:rPr lang="en-GB" sz="1400" b="1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Ενέργεια</a:t>
          </a:r>
        </a:p>
        <a:p>
          <a:pPr algn="ctr"/>
          <a:r>
            <a:rPr lang="en-GB" sz="1200" b="0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Συμπληρώστε τα ροζ πεδία και ξεκινήστε να υπολογίζετε τι μπορεί να προσφέρει το </a:t>
          </a:r>
          <a:r>
            <a:rPr lang="en-GB" sz="1200" b="1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Soft Serve </a:t>
          </a:r>
          <a:r>
            <a:rPr lang="en-GB" sz="1200" b="0" baseline="0">
              <a:solidFill>
                <a:srgbClr val="223252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στην επιχείρησή σας!</a:t>
          </a:r>
        </a:p>
        <a:p>
          <a:pPr algn="ctr"/>
          <a:endParaRPr lang="sv-SE" sz="1200" b="0">
            <a:solidFill>
              <a:srgbClr val="223252"/>
            </a:solidFill>
            <a:effectLst/>
            <a:latin typeface="Futura Bk BT" panose="020B0502020204020303" pitchFamily="34" charset="0"/>
            <a:ea typeface="+mn-ea"/>
            <a:cs typeface="+mn-cs"/>
          </a:endParaRPr>
        </a:p>
        <a:p>
          <a:pPr algn="ctr"/>
          <a:endParaRPr lang="sv-SE" sz="1200" b="1">
            <a:solidFill>
              <a:srgbClr val="223252"/>
            </a:solidFill>
          </a:endParaRPr>
        </a:p>
      </xdr:txBody>
    </xdr:sp>
    <xdr:clientData/>
  </xdr:twoCellAnchor>
  <xdr:twoCellAnchor editAs="oneCell">
    <xdr:from>
      <xdr:col>10</xdr:col>
      <xdr:colOff>349251</xdr:colOff>
      <xdr:row>4</xdr:row>
      <xdr:rowOff>7938</xdr:rowOff>
    </xdr:from>
    <xdr:to>
      <xdr:col>13</xdr:col>
      <xdr:colOff>59548</xdr:colOff>
      <xdr:row>22</xdr:row>
      <xdr:rowOff>93757</xdr:rowOff>
    </xdr:to>
    <xdr:pic>
      <xdr:nvPicPr>
        <xdr:cNvPr id="4" name="Picture 3" descr="PlantBasedSoftServed_Cone_Plain_Clip_DSF7759">
          <a:extLst>
            <a:ext uri="{FF2B5EF4-FFF2-40B4-BE49-F238E27FC236}">
              <a16:creationId xmlns:a16="http://schemas.microsoft.com/office/drawing/2014/main" id="{45FE6C33-8DC3-EDEA-F3AC-4A1D42DB1C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5" t="16391" r="30920" b="10479"/>
        <a:stretch/>
      </xdr:blipFill>
      <xdr:spPr bwMode="auto">
        <a:xfrm>
          <a:off x="6461126" y="738188"/>
          <a:ext cx="1543860" cy="3371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6154-50B6-4594-83DD-3D23264A1E5B}">
  <dimension ref="B2:N24"/>
  <sheetViews>
    <sheetView showGridLines="0" tabSelected="1" zoomScale="80" zoomScaleNormal="80" workbookViewId="0">
      <selection activeCell="F29" sqref="F29"/>
    </sheetView>
  </sheetViews>
  <sheetFormatPr defaultRowHeight="14.4" x14ac:dyDescent="0.3"/>
  <sheetData>
    <row r="2" spans="2:14" x14ac:dyDescent="0.3">
      <c r="B2" s="27" t="s">
        <v>32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x14ac:dyDescent="0.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4" x14ac:dyDescent="0.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x14ac:dyDescent="0.3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4" x14ac:dyDescent="0.3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x14ac:dyDescent="0.3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x14ac:dyDescent="0.3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2:14" x14ac:dyDescent="0.3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2:14" x14ac:dyDescent="0.3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14" x14ac:dyDescent="0.3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2:14" x14ac:dyDescent="0.3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x14ac:dyDescent="0.3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2:14" x14ac:dyDescent="0.3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2:14" x14ac:dyDescent="0.3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2:14" x14ac:dyDescent="0.3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2:14" x14ac:dyDescent="0.3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4" x14ac:dyDescent="0.3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2:14" x14ac:dyDescent="0.3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2:14" x14ac:dyDescent="0.3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2:14" x14ac:dyDescent="0.3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2:14" x14ac:dyDescent="0.3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2:14" x14ac:dyDescent="0.3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2:14" x14ac:dyDescent="0.3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</sheetData>
  <mergeCells count="1">
    <mergeCell ref="B2:N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C49A-8A71-41FB-B3B6-FF80833F66BE}">
  <dimension ref="B2:T41"/>
  <sheetViews>
    <sheetView showGridLines="0" zoomScaleNormal="100" workbookViewId="0">
      <selection activeCell="D4" sqref="D4"/>
    </sheetView>
  </sheetViews>
  <sheetFormatPr defaultColWidth="8.88671875" defaultRowHeight="13.8" x14ac:dyDescent="0.25"/>
  <cols>
    <col min="1" max="1" width="2.5546875" style="2" customWidth="1"/>
    <col min="2" max="2" width="33.88671875" style="2" customWidth="1"/>
    <col min="3" max="3" width="21.33203125" style="2" bestFit="1" customWidth="1"/>
    <col min="4" max="7" width="20.77734375" style="2" customWidth="1"/>
    <col min="8" max="16384" width="8.88671875" style="2"/>
  </cols>
  <sheetData>
    <row r="2" spans="2:20" ht="17.399999999999999" x14ac:dyDescent="0.3">
      <c r="B2" s="1" t="s">
        <v>2</v>
      </c>
    </row>
    <row r="3" spans="2:20" ht="17.399999999999999" x14ac:dyDescent="0.3">
      <c r="B3" s="1"/>
    </row>
    <row r="4" spans="2:20" x14ac:dyDescent="0.25">
      <c r="B4" s="2" t="s">
        <v>4</v>
      </c>
      <c r="C4" s="25">
        <v>10</v>
      </c>
    </row>
    <row r="6" spans="2:20" ht="42" customHeight="1" x14ac:dyDescent="0.25">
      <c r="B6" s="20" t="s">
        <v>31</v>
      </c>
      <c r="C6" s="14" t="s">
        <v>0</v>
      </c>
      <c r="D6" s="15" t="s">
        <v>11</v>
      </c>
      <c r="E6" s="14" t="s">
        <v>1</v>
      </c>
    </row>
    <row r="7" spans="2:20" x14ac:dyDescent="0.25">
      <c r="B7" s="23">
        <v>80</v>
      </c>
      <c r="C7" s="24">
        <v>0.6</v>
      </c>
      <c r="D7" s="4">
        <f>B7/(1+C7)</f>
        <v>50</v>
      </c>
      <c r="E7" s="5">
        <f>D7*C4/1000</f>
        <v>0.5</v>
      </c>
    </row>
    <row r="8" spans="2:20" x14ac:dyDescent="0.25">
      <c r="B8" s="23">
        <v>110</v>
      </c>
      <c r="C8" s="24">
        <v>0.6</v>
      </c>
      <c r="D8" s="4">
        <f t="shared" ref="D8" si="0">B8/(1+C8)</f>
        <v>68.75</v>
      </c>
      <c r="E8" s="5">
        <f>D8*C4/1000</f>
        <v>0.6875</v>
      </c>
    </row>
    <row r="9" spans="2:20" x14ac:dyDescent="0.25">
      <c r="B9" s="23">
        <v>150</v>
      </c>
      <c r="C9" s="24">
        <v>0.6</v>
      </c>
      <c r="D9" s="4">
        <f>B9/(1+C9)</f>
        <v>93.75</v>
      </c>
      <c r="E9" s="5">
        <f>D9*C4/1000</f>
        <v>0.9375</v>
      </c>
    </row>
    <row r="10" spans="2:20" x14ac:dyDescent="0.25">
      <c r="C10" s="6"/>
      <c r="D10" s="7"/>
      <c r="E10" s="8"/>
    </row>
    <row r="11" spans="2:20" ht="29.4" customHeight="1" x14ac:dyDescent="0.25">
      <c r="B11" s="19" t="s">
        <v>10</v>
      </c>
      <c r="C11" s="3" t="s">
        <v>27</v>
      </c>
      <c r="D11" s="16" t="s">
        <v>12</v>
      </c>
      <c r="E11" s="17" t="s">
        <v>15</v>
      </c>
      <c r="F11" s="18" t="s">
        <v>13</v>
      </c>
      <c r="G11" s="13" t="s">
        <v>14</v>
      </c>
    </row>
    <row r="12" spans="2:20" x14ac:dyDescent="0.25">
      <c r="B12" s="9" t="s">
        <v>29</v>
      </c>
      <c r="C12" s="5">
        <f>D12+E12+F12+G12</f>
        <v>0.7</v>
      </c>
      <c r="D12" s="26">
        <v>0.5</v>
      </c>
      <c r="E12" s="26">
        <v>0.1</v>
      </c>
      <c r="F12" s="26">
        <v>0.08</v>
      </c>
      <c r="G12" s="26">
        <v>0.02</v>
      </c>
    </row>
    <row r="13" spans="2:20" x14ac:dyDescent="0.25">
      <c r="B13" s="9" t="s">
        <v>30</v>
      </c>
      <c r="C13" s="5">
        <f t="shared" ref="C13:C17" si="1">D13+E13+F13+G13</f>
        <v>0.7</v>
      </c>
      <c r="D13" s="26">
        <v>0.5</v>
      </c>
      <c r="E13" s="26">
        <v>0.1</v>
      </c>
      <c r="F13" s="26">
        <v>0.08</v>
      </c>
      <c r="G13" s="26">
        <v>0.02</v>
      </c>
      <c r="T13" s="11"/>
    </row>
    <row r="14" spans="2:20" x14ac:dyDescent="0.25">
      <c r="B14" s="9" t="s">
        <v>23</v>
      </c>
      <c r="C14" s="5">
        <f t="shared" si="1"/>
        <v>0.95</v>
      </c>
      <c r="D14" s="26">
        <v>0.69</v>
      </c>
      <c r="E14" s="26">
        <v>0.15</v>
      </c>
      <c r="F14" s="26">
        <v>0.09</v>
      </c>
      <c r="G14" s="26">
        <v>0.02</v>
      </c>
      <c r="T14" s="11"/>
    </row>
    <row r="15" spans="2:20" x14ac:dyDescent="0.25">
      <c r="B15" s="9" t="s">
        <v>24</v>
      </c>
      <c r="C15" s="5">
        <f t="shared" si="1"/>
        <v>0.95</v>
      </c>
      <c r="D15" s="26">
        <v>0.69</v>
      </c>
      <c r="E15" s="26">
        <v>0.15</v>
      </c>
      <c r="F15" s="26">
        <v>0.09</v>
      </c>
      <c r="G15" s="26">
        <v>0.02</v>
      </c>
      <c r="T15" s="11"/>
    </row>
    <row r="16" spans="2:20" x14ac:dyDescent="0.25">
      <c r="B16" s="9" t="s">
        <v>25</v>
      </c>
      <c r="C16" s="5">
        <f t="shared" si="1"/>
        <v>1.26</v>
      </c>
      <c r="D16" s="26">
        <v>0.94</v>
      </c>
      <c r="E16" s="26">
        <v>0.2</v>
      </c>
      <c r="F16" s="26">
        <v>0.1</v>
      </c>
      <c r="G16" s="26">
        <v>0.02</v>
      </c>
      <c r="T16" s="11"/>
    </row>
    <row r="17" spans="2:7" x14ac:dyDescent="0.25">
      <c r="B17" s="9" t="s">
        <v>26</v>
      </c>
      <c r="C17" s="5">
        <f t="shared" si="1"/>
        <v>1.26</v>
      </c>
      <c r="D17" s="26">
        <v>0.94</v>
      </c>
      <c r="E17" s="26">
        <v>0.2</v>
      </c>
      <c r="F17" s="26">
        <v>0.1</v>
      </c>
      <c r="G17" s="26">
        <v>0.02</v>
      </c>
    </row>
    <row r="18" spans="2:7" x14ac:dyDescent="0.25">
      <c r="F18" s="8"/>
    </row>
    <row r="19" spans="2:7" ht="17.399999999999999" x14ac:dyDescent="0.3">
      <c r="B19" s="1" t="s">
        <v>8</v>
      </c>
    </row>
    <row r="20" spans="2:7" x14ac:dyDescent="0.25">
      <c r="B20" s="2" t="s">
        <v>6</v>
      </c>
      <c r="C20" s="25">
        <v>20</v>
      </c>
    </row>
    <row r="22" spans="2:7" ht="27" customHeight="1" x14ac:dyDescent="0.25">
      <c r="B22" s="10" t="s">
        <v>3</v>
      </c>
      <c r="C22" s="14" t="s">
        <v>28</v>
      </c>
      <c r="D22" s="14" t="s">
        <v>5</v>
      </c>
      <c r="E22" s="14" t="s">
        <v>7</v>
      </c>
      <c r="F22" s="14" t="s">
        <v>18</v>
      </c>
    </row>
    <row r="23" spans="2:7" x14ac:dyDescent="0.25">
      <c r="B23" s="9" t="s">
        <v>21</v>
      </c>
      <c r="C23" s="23">
        <v>2.5</v>
      </c>
      <c r="D23" s="23">
        <v>10</v>
      </c>
      <c r="E23" s="9">
        <f>D23*C23</f>
        <v>25</v>
      </c>
      <c r="F23" s="9">
        <f>E23*$C$20</f>
        <v>500</v>
      </c>
    </row>
    <row r="24" spans="2:7" x14ac:dyDescent="0.25">
      <c r="B24" s="9" t="s">
        <v>22</v>
      </c>
      <c r="C24" s="23">
        <v>2.5</v>
      </c>
      <c r="D24" s="23">
        <v>8</v>
      </c>
      <c r="E24" s="9">
        <f t="shared" ref="E24:E28" si="2">D24*C24</f>
        <v>20</v>
      </c>
      <c r="F24" s="9">
        <f>E24*$C$20</f>
        <v>400</v>
      </c>
    </row>
    <row r="25" spans="2:7" x14ac:dyDescent="0.25">
      <c r="B25" s="9" t="s">
        <v>23</v>
      </c>
      <c r="C25" s="23">
        <v>3</v>
      </c>
      <c r="D25" s="23">
        <v>15</v>
      </c>
      <c r="E25" s="9">
        <f t="shared" si="2"/>
        <v>45</v>
      </c>
      <c r="F25" s="9">
        <f>E25*$C$20</f>
        <v>900</v>
      </c>
    </row>
    <row r="26" spans="2:7" x14ac:dyDescent="0.25">
      <c r="B26" s="9" t="s">
        <v>24</v>
      </c>
      <c r="C26" s="23">
        <v>3</v>
      </c>
      <c r="D26" s="23">
        <v>12</v>
      </c>
      <c r="E26" s="9">
        <f t="shared" si="2"/>
        <v>36</v>
      </c>
      <c r="F26" s="9">
        <f t="shared" ref="F26:F28" si="3">E26*$C$20</f>
        <v>720</v>
      </c>
    </row>
    <row r="27" spans="2:7" x14ac:dyDescent="0.25">
      <c r="B27" s="9" t="s">
        <v>25</v>
      </c>
      <c r="C27" s="23">
        <v>3.5</v>
      </c>
      <c r="D27" s="23">
        <v>14</v>
      </c>
      <c r="E27" s="9">
        <f t="shared" si="2"/>
        <v>49</v>
      </c>
      <c r="F27" s="9">
        <f t="shared" si="3"/>
        <v>980</v>
      </c>
    </row>
    <row r="28" spans="2:7" x14ac:dyDescent="0.25">
      <c r="B28" s="9" t="s">
        <v>26</v>
      </c>
      <c r="C28" s="23">
        <v>3.5</v>
      </c>
      <c r="D28" s="23">
        <v>13</v>
      </c>
      <c r="E28" s="9">
        <f t="shared" si="2"/>
        <v>45.5</v>
      </c>
      <c r="F28" s="9">
        <f t="shared" si="3"/>
        <v>910</v>
      </c>
    </row>
    <row r="30" spans="2:7" ht="17.399999999999999" x14ac:dyDescent="0.3">
      <c r="B30" s="1" t="s">
        <v>9</v>
      </c>
    </row>
    <row r="31" spans="2:7" ht="27.6" customHeight="1" x14ac:dyDescent="0.25">
      <c r="B31" s="10" t="s">
        <v>3</v>
      </c>
      <c r="C31" s="14" t="s">
        <v>16</v>
      </c>
      <c r="D31" s="14" t="s">
        <v>5</v>
      </c>
      <c r="E31" s="14" t="s">
        <v>17</v>
      </c>
      <c r="F31" s="14" t="s">
        <v>19</v>
      </c>
    </row>
    <row r="32" spans="2:7" x14ac:dyDescent="0.25">
      <c r="B32" s="9" t="s">
        <v>21</v>
      </c>
      <c r="C32" s="5">
        <f t="shared" ref="C32:C37" si="4">-C12</f>
        <v>-0.7</v>
      </c>
      <c r="D32" s="9">
        <f>D23</f>
        <v>10</v>
      </c>
      <c r="E32" s="5">
        <f>D32*C32</f>
        <v>-7</v>
      </c>
      <c r="F32" s="9">
        <f>E32*$C$20</f>
        <v>-140</v>
      </c>
    </row>
    <row r="33" spans="2:6" x14ac:dyDescent="0.25">
      <c r="B33" s="9" t="s">
        <v>22</v>
      </c>
      <c r="C33" s="5">
        <f t="shared" si="4"/>
        <v>-0.7</v>
      </c>
      <c r="D33" s="9">
        <f>D24</f>
        <v>8</v>
      </c>
      <c r="E33" s="5">
        <f t="shared" ref="E33:E37" si="5">D33*C33</f>
        <v>-5.6</v>
      </c>
      <c r="F33" s="9">
        <f t="shared" ref="F33:F37" si="6">E33*$C$20</f>
        <v>-112</v>
      </c>
    </row>
    <row r="34" spans="2:6" x14ac:dyDescent="0.25">
      <c r="B34" s="9" t="s">
        <v>23</v>
      </c>
      <c r="C34" s="5">
        <f t="shared" si="4"/>
        <v>-0.95</v>
      </c>
      <c r="D34" s="9">
        <f t="shared" ref="D34:D36" si="7">D25</f>
        <v>15</v>
      </c>
      <c r="E34" s="5">
        <f t="shared" si="5"/>
        <v>-14.25</v>
      </c>
      <c r="F34" s="9">
        <f t="shared" si="6"/>
        <v>-285</v>
      </c>
    </row>
    <row r="35" spans="2:6" x14ac:dyDescent="0.25">
      <c r="B35" s="9" t="s">
        <v>24</v>
      </c>
      <c r="C35" s="5">
        <f t="shared" si="4"/>
        <v>-0.95</v>
      </c>
      <c r="D35" s="9">
        <f t="shared" si="7"/>
        <v>12</v>
      </c>
      <c r="E35" s="5">
        <f t="shared" si="5"/>
        <v>-11.399999999999999</v>
      </c>
      <c r="F35" s="9">
        <f t="shared" si="6"/>
        <v>-227.99999999999997</v>
      </c>
    </row>
    <row r="36" spans="2:6" x14ac:dyDescent="0.25">
      <c r="B36" s="9" t="s">
        <v>25</v>
      </c>
      <c r="C36" s="5">
        <f t="shared" si="4"/>
        <v>-1.26</v>
      </c>
      <c r="D36" s="9">
        <f t="shared" si="7"/>
        <v>14</v>
      </c>
      <c r="E36" s="5">
        <f t="shared" si="5"/>
        <v>-17.64</v>
      </c>
      <c r="F36" s="9">
        <f t="shared" si="6"/>
        <v>-352.8</v>
      </c>
    </row>
    <row r="37" spans="2:6" x14ac:dyDescent="0.25">
      <c r="B37" s="9" t="s">
        <v>26</v>
      </c>
      <c r="C37" s="5">
        <f t="shared" si="4"/>
        <v>-1.26</v>
      </c>
      <c r="D37" s="9">
        <f>D28</f>
        <v>13</v>
      </c>
      <c r="E37" s="5">
        <f t="shared" si="5"/>
        <v>-16.38</v>
      </c>
      <c r="F37" s="9">
        <f t="shared" si="6"/>
        <v>-327.59999999999997</v>
      </c>
    </row>
    <row r="39" spans="2:6" ht="33" customHeight="1" x14ac:dyDescent="0.4">
      <c r="B39" s="21" t="s">
        <v>20</v>
      </c>
      <c r="C39" s="22">
        <f>SUM(F23:F28)-SUM(F32:F37)</f>
        <v>5855.4</v>
      </c>
    </row>
    <row r="41" spans="2:6" x14ac:dyDescent="0.25">
      <c r="B41" s="12"/>
    </row>
  </sheetData>
  <phoneticPr fontId="2" type="noConversion"/>
  <pageMargins left="0.7" right="0.7" top="0.75" bottom="0.75" header="0.3" footer="0.3"/>
  <pageSetup paperSize="9" orientation="landscape" r:id="rId1"/>
  <headerFooter>
    <oddHeader>&amp;L&amp;"Calibri"&amp;11&amp;K000000  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c67ae2-c92d-4b3a-831e-276f9e141b62">
      <Terms xmlns="http://schemas.microsoft.com/office/infopath/2007/PartnerControls"/>
    </lcf76f155ced4ddcb4097134ff3c332f>
    <TaxCatchAll xmlns="b72bc74e-46be-4169-8178-6af0123b8124" xsi:nil="true"/>
    <Statusoftask xmlns="abc67ae2-c92d-4b3a-831e-276f9e141b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D970DCF215B4687BBC74A08E430C4" ma:contentTypeVersion="20" ma:contentTypeDescription="Opret et nyt dokument." ma:contentTypeScope="" ma:versionID="c8d08ce767196d235fd8c57516627353">
  <xsd:schema xmlns:xsd="http://www.w3.org/2001/XMLSchema" xmlns:xs="http://www.w3.org/2001/XMLSchema" xmlns:p="http://schemas.microsoft.com/office/2006/metadata/properties" xmlns:ns2="abc67ae2-c92d-4b3a-831e-276f9e141b62" xmlns:ns3="b72bc74e-46be-4169-8178-6af0123b8124" targetNamespace="http://schemas.microsoft.com/office/2006/metadata/properties" ma:root="true" ma:fieldsID="4325f3720680a9c6d2813d3d6dbf8dbc" ns2:_="" ns3:_="">
    <xsd:import namespace="abc67ae2-c92d-4b3a-831e-276f9e141b62"/>
    <xsd:import namespace="b72bc74e-46be-4169-8178-6af0123b8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oftas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67ae2-c92d-4b3a-831e-276f9e141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7cf51148-d4f0-467b-8af6-adc5aad148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oftask" ma:index="26" nillable="true" ma:displayName="Status of task" ma:format="Dropdown" ma:internalName="Statusoftask">
      <xsd:simpleType>
        <xsd:restriction base="dms:Choice">
          <xsd:enumeration value="Not started"/>
          <xsd:enumeration value="Started"/>
          <xsd:enumeration value="Ongoing"/>
          <xsd:enumeration value="Completed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bc74e-46be-4169-8178-6af0123b81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ff591d-4b1f-4e7c-adc8-0fd7b579e760}" ma:internalName="TaxCatchAll" ma:showField="CatchAllData" ma:web="b72bc74e-46be-4169-8178-6af0123b8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111C7-29F2-4DD4-A7DA-4D004FC94B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A7D97-EF02-47D6-A4AA-D9FF23B47731}">
  <ds:schemaRefs>
    <ds:schemaRef ds:uri="http://schemas.microsoft.com/office/2006/metadata/properties"/>
    <ds:schemaRef ds:uri="http://schemas.microsoft.com/office/infopath/2007/PartnerControls"/>
    <ds:schemaRef ds:uri="abc67ae2-c92d-4b3a-831e-276f9e141b62"/>
    <ds:schemaRef ds:uri="b72bc74e-46be-4169-8178-6af0123b8124"/>
  </ds:schemaRefs>
</ds:datastoreItem>
</file>

<file path=customXml/itemProps3.xml><?xml version="1.0" encoding="utf-8"?>
<ds:datastoreItem xmlns:ds="http://schemas.openxmlformats.org/officeDocument/2006/customXml" ds:itemID="{3AA11BC2-601B-4568-B11E-7AE2703DB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67ae2-c92d-4b3a-831e-276f9e141b62"/>
    <ds:schemaRef ds:uri="b72bc74e-46be-4169-8178-6af0123b8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Marie Anne Durrani</dc:creator>
  <cp:lastModifiedBy>Nikos Sklivas</cp:lastModifiedBy>
  <dcterms:created xsi:type="dcterms:W3CDTF">2025-10-19T17:47:30Z</dcterms:created>
  <dcterms:modified xsi:type="dcterms:W3CDTF">2026-06-10T13:32:52Z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1dfa39-20e6-46a0-a362-a00ad8b9b419_Enabled">
    <vt:lpwstr>true</vt:lpwstr>
  </property>
  <property fmtid="{D5CDD505-2E9C-101B-9397-08002B2CF9AE}" pid="3" name="MSIP_Label_6f1dfa39-20e6-46a0-a362-a00ad8b9b419_SetDate">
    <vt:lpwstr>2025-10-19T19:03:42Z</vt:lpwstr>
  </property>
  <property fmtid="{D5CDD505-2E9C-101B-9397-08002B2CF9AE}" pid="4" name="MSIP_Label_6f1dfa39-20e6-46a0-a362-a00ad8b9b419_Method">
    <vt:lpwstr>Standard</vt:lpwstr>
  </property>
  <property fmtid="{D5CDD505-2E9C-101B-9397-08002B2CF9AE}" pid="5" name="MSIP_Label_6f1dfa39-20e6-46a0-a362-a00ad8b9b419_Name">
    <vt:lpwstr>Arla Internal</vt:lpwstr>
  </property>
  <property fmtid="{D5CDD505-2E9C-101B-9397-08002B2CF9AE}" pid="6" name="MSIP_Label_6f1dfa39-20e6-46a0-a362-a00ad8b9b419_SiteId">
    <vt:lpwstr>f10e34fe-8994-4b52-a7da-4f7aa9068ca0</vt:lpwstr>
  </property>
  <property fmtid="{D5CDD505-2E9C-101B-9397-08002B2CF9AE}" pid="7" name="MSIP_Label_6f1dfa39-20e6-46a0-a362-a00ad8b9b419_ActionId">
    <vt:lpwstr>99b7941e-f97e-4d05-824c-d14a482452fc</vt:lpwstr>
  </property>
  <property fmtid="{D5CDD505-2E9C-101B-9397-08002B2CF9AE}" pid="8" name="MSIP_Label_6f1dfa39-20e6-46a0-a362-a00ad8b9b419_ContentBits">
    <vt:lpwstr>1</vt:lpwstr>
  </property>
  <property fmtid="{D5CDD505-2E9C-101B-9397-08002B2CF9AE}" pid="9" name="MSIP_Label_6f1dfa39-20e6-46a0-a362-a00ad8b9b419_Tag">
    <vt:lpwstr>10, 3, 0, 1</vt:lpwstr>
  </property>
  <property fmtid="{D5CDD505-2E9C-101B-9397-08002B2CF9AE}" pid="10" name="ContentTypeId">
    <vt:lpwstr>0x010100D0BD970DCF215B4687BBC74A08E430C4</vt:lpwstr>
  </property>
</Properties>
</file>